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activeTab="0"/>
  </bookViews>
  <sheets>
    <sheet name="пердета и завеси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<sst xmlns="http://schemas.openxmlformats.org/spreadsheetml/2006/main" count="38" uniqueCount="34">
  <si>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стойност на услугата с ддс</t>
  </si>
  <si>
    <t>брой обработки</t>
  </si>
  <si>
    <t>крайна стойност на услугата с ддс</t>
  </si>
  <si>
    <t>остатък за плащане</t>
  </si>
  <si>
    <t>ЕДНОКРАТНО</t>
  </si>
  <si>
    <t>тънко перде</t>
  </si>
  <si>
    <t>ширината А на пердето е равна на дължината на корниза без значение от набора на пердето</t>
  </si>
  <si>
    <t>авансово плащане</t>
  </si>
  <si>
    <t>без ддс</t>
  </si>
  <si>
    <t>с ддс</t>
  </si>
  <si>
    <t>ДОГОВОР 2г.</t>
  </si>
  <si>
    <t>кв.м</t>
  </si>
  <si>
    <t>ширин А</t>
  </si>
  <si>
    <t>височина В</t>
  </si>
  <si>
    <t>прозорец 1</t>
  </si>
  <si>
    <t>прозорец 2</t>
  </si>
  <si>
    <t>прозорец 3</t>
  </si>
  <si>
    <t>прозорец 4</t>
  </si>
  <si>
    <t>прозорец 5</t>
  </si>
  <si>
    <t>прозорец 6</t>
  </si>
  <si>
    <t>прозорец 7</t>
  </si>
  <si>
    <t>прозорец 8</t>
  </si>
  <si>
    <t>прозорец 9</t>
  </si>
  <si>
    <t>прозорец 10</t>
  </si>
  <si>
    <t>прозорец 11</t>
  </si>
  <si>
    <t>прозорец 12</t>
  </si>
  <si>
    <t>прозорец 13</t>
  </si>
  <si>
    <t>прозорец 14</t>
  </si>
  <si>
    <t>прозорец 15</t>
  </si>
  <si>
    <t>прозорец 16</t>
  </si>
  <si>
    <t>плътна завеса</t>
  </si>
  <si>
    <t>contact@tiana-design.com</t>
  </si>
  <si>
    <t>"ТИАНА ДИЗАЙ" ЕООД               гр. София, ул. Цар Самуйл 4           тел - 0885859344</t>
  </si>
  <si>
    <t>размерите се нанасят в сантиметри                                                                 / един метър е равен на сто сантиметра/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</si>
</sst>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0.00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000"/>
    <numFmt numFmtId="174" formatCode="0.000000"/>
    <numFmt numFmtId="175" formatCode="0.0%"/>
    <numFmt numFmtId="176" formatCode="[$-402]dd\ mmmm\ yyyy\ &quot;г.&quot;"/>
    <numFmt numFmtId="177" formatCode="hh:mm:ss\ &quot;ч.&quot;"/>
    <numFmt numFmtId="178" formatCode="0.00000000"/>
    <numFmt numFmtId="179" formatCode="_-* #,##0.000\ _л_в_._-;\-* #,##0.000\ _л_в_._-;_-* &quot;-&quot;??\ _л_в_._-;_-@_-"/>
    <numFmt numFmtId="180" formatCode="_-* #,##0.0\ _л_в_._-;\-* #,##0.0\ _л_в_._-;_-* &quot;-&quot;??\ _л_в_._-;_-@_-"/>
    <numFmt numFmtId="181" formatCode="_-* #,##0\ _л_в_._-;\-* #,##0\ _л_в_._-;_-* &quot;-&quot;??\ _л_в_._-;_-@_-"/>
    <numFmt numFmtId="182" formatCode="_-* #,##0.0000\ _л_в_._-;\-* #,##0.0000\ _л_в_._-;_-* &quot;-&quot;??\ _л_в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u val="single"/>
      <sz val="22"/>
      <color indexed="12"/>
      <name val="Calibri"/>
      <family val="2"/>
    </font>
    <font>
      <b/>
      <sz val="2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mbria"/>
      <family val="1"/>
    </font>
    <font>
      <u val="single"/>
      <sz val="22"/>
      <color theme="10"/>
      <name val="Calibri"/>
      <family val="2"/>
    </font>
    <font>
      <b/>
      <sz val="2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3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center"/>
    </xf>
    <xf numFmtId="44" fontId="41" fillId="0" borderId="0" xfId="0" applyNumberFormat="1" applyFont="1" applyAlignment="1">
      <alignment/>
    </xf>
    <xf numFmtId="9" fontId="0" fillId="0" borderId="0" xfId="59" applyFont="1" applyAlignment="1">
      <alignment horizontal="center"/>
    </xf>
    <xf numFmtId="9" fontId="0" fillId="0" borderId="0" xfId="59" applyFont="1" applyAlignment="1">
      <alignment/>
    </xf>
    <xf numFmtId="43" fontId="0" fillId="0" borderId="0" xfId="42" applyFont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9" fontId="0" fillId="0" borderId="0" xfId="59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44" fontId="41" fillId="0" borderId="10" xfId="0" applyNumberFormat="1" applyFont="1" applyFill="1" applyBorder="1" applyAlignment="1">
      <alignment horizontal="center" vertical="center"/>
    </xf>
    <xf numFmtId="0" fontId="41" fillId="33" borderId="10" xfId="0" applyNumberFormat="1" applyFont="1" applyFill="1" applyBorder="1" applyAlignment="1">
      <alignment horizontal="center" vertical="center"/>
    </xf>
    <xf numFmtId="164" fontId="41" fillId="33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39" fillId="0" borderId="10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4" fontId="41" fillId="33" borderId="15" xfId="0" applyNumberFormat="1" applyFont="1" applyFill="1" applyBorder="1" applyAlignment="1">
      <alignment horizontal="center" vertical="center"/>
    </xf>
    <xf numFmtId="0" fontId="41" fillId="33" borderId="15" xfId="0" applyNumberFormat="1" applyFont="1" applyFill="1" applyBorder="1" applyAlignment="1">
      <alignment horizontal="center" vertical="center"/>
    </xf>
    <xf numFmtId="164" fontId="41" fillId="33" borderId="15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181" fontId="0" fillId="0" borderId="17" xfId="42" applyNumberFormat="1" applyFont="1" applyBorder="1" applyAlignment="1">
      <alignment horizontal="center"/>
    </xf>
    <xf numFmtId="181" fontId="0" fillId="0" borderId="10" xfId="42" applyNumberFormat="1" applyFont="1" applyBorder="1" applyAlignment="1">
      <alignment horizontal="center"/>
    </xf>
    <xf numFmtId="181" fontId="0" fillId="0" borderId="17" xfId="42" applyNumberFormat="1" applyFont="1" applyBorder="1" applyAlignment="1">
      <alignment horizontal="center"/>
    </xf>
    <xf numFmtId="181" fontId="0" fillId="0" borderId="18" xfId="42" applyNumberFormat="1" applyFont="1" applyBorder="1" applyAlignment="1">
      <alignment horizontal="center"/>
    </xf>
    <xf numFmtId="181" fontId="0" fillId="0" borderId="15" xfId="42" applyNumberFormat="1" applyFont="1" applyBorder="1" applyAlignment="1">
      <alignment horizontal="center"/>
    </xf>
    <xf numFmtId="181" fontId="0" fillId="0" borderId="10" xfId="42" applyNumberFormat="1" applyFont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59" applyFont="1" applyAlignment="1">
      <alignment horizontal="center"/>
    </xf>
    <xf numFmtId="164" fontId="41" fillId="33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1" fillId="0" borderId="15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1" fillId="33" borderId="10" xfId="0" applyFont="1" applyFill="1" applyBorder="1" applyAlignment="1">
      <alignment horizontal="left"/>
    </xf>
    <xf numFmtId="164" fontId="41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21" xfId="0" applyFont="1" applyFill="1" applyBorder="1" applyAlignment="1">
      <alignment horizontal="center" vertical="center" wrapText="1"/>
    </xf>
    <xf numFmtId="0" fontId="43" fillId="34" borderId="22" xfId="53" applyFont="1" applyFill="1" applyBorder="1" applyAlignment="1" applyProtection="1">
      <alignment horizontal="center" vertical="center" wrapText="1"/>
      <protection/>
    </xf>
    <xf numFmtId="0" fontId="44" fillId="34" borderId="23" xfId="0" applyFont="1" applyFill="1" applyBorder="1" applyAlignment="1">
      <alignment horizontal="center" vertical="center" wrapText="1"/>
    </xf>
    <xf numFmtId="0" fontId="44" fillId="34" borderId="24" xfId="0" applyFont="1" applyFill="1" applyBorder="1" applyAlignment="1">
      <alignment horizontal="center" vertical="center" wrapText="1"/>
    </xf>
    <xf numFmtId="0" fontId="44" fillId="34" borderId="25" xfId="0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 wrapText="1"/>
    </xf>
    <xf numFmtId="0" fontId="44" fillId="34" borderId="26" xfId="0" applyFont="1" applyFill="1" applyBorder="1" applyAlignment="1">
      <alignment horizontal="center" vertical="center" wrapText="1"/>
    </xf>
    <xf numFmtId="0" fontId="44" fillId="34" borderId="27" xfId="0" applyFont="1" applyFill="1" applyBorder="1" applyAlignment="1">
      <alignment horizontal="center" vertical="center" wrapText="1"/>
    </xf>
    <xf numFmtId="0" fontId="44" fillId="34" borderId="28" xfId="0" applyFont="1" applyFill="1" applyBorder="1" applyAlignment="1">
      <alignment horizontal="center" vertical="center" wrapText="1"/>
    </xf>
    <xf numFmtId="0" fontId="44" fillId="34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42" fillId="33" borderId="10" xfId="0" applyFont="1" applyFill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7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2</xdr:row>
      <xdr:rowOff>38100</xdr:rowOff>
    </xdr:from>
    <xdr:to>
      <xdr:col>7</xdr:col>
      <xdr:colOff>723900</xdr:colOff>
      <xdr:row>17</xdr:row>
      <xdr:rowOff>95250</xdr:rowOff>
    </xdr:to>
    <xdr:pic>
      <xdr:nvPicPr>
        <xdr:cNvPr id="1" name="Picture 1" descr="http://eladabg.com/images/shev/measures/2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419100"/>
          <a:ext cx="377190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3</xdr:col>
      <xdr:colOff>57150</xdr:colOff>
      <xdr:row>3</xdr:row>
      <xdr:rowOff>66675</xdr:rowOff>
    </xdr:to>
    <xdr:pic>
      <xdr:nvPicPr>
        <xdr:cNvPr id="2" name="Picture 113" descr="Tiana Desig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1885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tiana-design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PageLayoutView="0" workbookViewId="0" topLeftCell="A1">
      <selection activeCell="W1" sqref="W1"/>
    </sheetView>
  </sheetViews>
  <sheetFormatPr defaultColWidth="9.140625" defaultRowHeight="15"/>
  <cols>
    <col min="4" max="4" width="17.57421875" style="0" customWidth="1"/>
    <col min="5" max="5" width="10.28125" style="0" bestFit="1" customWidth="1"/>
    <col min="8" max="8" width="11.28125" style="0" customWidth="1"/>
    <col min="9" max="9" width="13.00390625" style="0" bestFit="1" customWidth="1"/>
    <col min="10" max="10" width="10.8515625" style="0" hidden="1" customWidth="1"/>
    <col min="11" max="11" width="11.140625" style="0" hidden="1" customWidth="1"/>
    <col min="12" max="12" width="9.140625" style="0" hidden="1" customWidth="1"/>
    <col min="13" max="13" width="12.00390625" style="0" hidden="1" customWidth="1"/>
    <col min="14" max="14" width="11.8515625" style="0" hidden="1" customWidth="1"/>
    <col min="15" max="15" width="8.8515625" style="0" bestFit="1" customWidth="1"/>
    <col min="16" max="16" width="11.00390625" style="0" bestFit="1" customWidth="1"/>
    <col min="17" max="17" width="9.57421875" style="0" customWidth="1"/>
    <col min="18" max="18" width="12.140625" style="0" bestFit="1" customWidth="1"/>
    <col min="19" max="19" width="11.140625" style="0" bestFit="1" customWidth="1"/>
    <col min="20" max="20" width="9.8515625" style="0" customWidth="1"/>
  </cols>
  <sheetData>
    <row r="1" spans="1:20" ht="15">
      <c r="A1" s="47"/>
      <c r="B1" s="47"/>
      <c r="C1" s="47"/>
      <c r="D1" s="62" t="s">
        <v>6</v>
      </c>
      <c r="E1" s="62"/>
      <c r="F1" s="62"/>
      <c r="G1" s="62"/>
      <c r="H1" s="62"/>
      <c r="I1" s="43"/>
      <c r="O1" s="17" t="s">
        <v>12</v>
      </c>
      <c r="P1" s="18" t="s">
        <v>13</v>
      </c>
      <c r="Q1" s="18" t="s">
        <v>11</v>
      </c>
      <c r="R1" s="18" t="s">
        <v>12</v>
      </c>
      <c r="S1" s="18" t="s">
        <v>13</v>
      </c>
      <c r="T1" s="19" t="s">
        <v>11</v>
      </c>
    </row>
    <row r="2" spans="1:20" ht="15">
      <c r="A2" s="47"/>
      <c r="B2" s="47"/>
      <c r="C2" s="47"/>
      <c r="D2" s="62"/>
      <c r="E2" s="62"/>
      <c r="F2" s="62"/>
      <c r="G2" s="62"/>
      <c r="H2" s="62"/>
      <c r="I2" s="44"/>
      <c r="O2" s="78" t="s">
        <v>5</v>
      </c>
      <c r="P2" s="77"/>
      <c r="Q2" s="28">
        <f>SUM(Q3:Q31)</f>
        <v>0</v>
      </c>
      <c r="R2" s="77" t="s">
        <v>30</v>
      </c>
      <c r="S2" s="77"/>
      <c r="T2" s="20">
        <f>SUM(T3:T31)</f>
        <v>0</v>
      </c>
    </row>
    <row r="3" spans="1:20" ht="15">
      <c r="A3" s="47"/>
      <c r="B3" s="47"/>
      <c r="C3" s="47"/>
      <c r="D3" s="72"/>
      <c r="E3" s="72"/>
      <c r="F3" s="72"/>
      <c r="G3" s="72"/>
      <c r="H3" s="73"/>
      <c r="I3" s="22" t="s">
        <v>14</v>
      </c>
      <c r="O3" s="32"/>
      <c r="P3" s="33"/>
      <c r="Q3" s="12">
        <f>P3*O3/10000</f>
        <v>0</v>
      </c>
      <c r="R3" s="37"/>
      <c r="S3" s="33"/>
      <c r="T3" s="21">
        <f>S3*R3/10000</f>
        <v>0</v>
      </c>
    </row>
    <row r="4" spans="1:20" ht="15">
      <c r="A4" s="47"/>
      <c r="B4" s="47"/>
      <c r="C4" s="47"/>
      <c r="D4" s="47"/>
      <c r="E4" s="47"/>
      <c r="F4" s="47"/>
      <c r="G4" s="47"/>
      <c r="H4" s="74"/>
      <c r="I4" s="22" t="s">
        <v>15</v>
      </c>
      <c r="J4" s="1"/>
      <c r="L4" s="4" t="s">
        <v>8</v>
      </c>
      <c r="M4" s="4" t="s">
        <v>9</v>
      </c>
      <c r="N4" s="4" t="s">
        <v>9</v>
      </c>
      <c r="O4" s="32"/>
      <c r="P4" s="33"/>
      <c r="Q4" s="12">
        <f aca="true" t="shared" si="0" ref="Q4:Q18">P4*O4/10000</f>
        <v>0</v>
      </c>
      <c r="R4" s="37"/>
      <c r="S4" s="33"/>
      <c r="T4" s="21">
        <f aca="true" t="shared" si="1" ref="T4:T18">S4*R4/10000</f>
        <v>0</v>
      </c>
    </row>
    <row r="5" spans="1:20" ht="15">
      <c r="A5" s="47"/>
      <c r="B5" s="47"/>
      <c r="C5" s="47"/>
      <c r="D5" s="47"/>
      <c r="E5" s="47"/>
      <c r="F5" s="47"/>
      <c r="G5" s="47"/>
      <c r="H5" s="74"/>
      <c r="I5" s="22" t="s">
        <v>16</v>
      </c>
      <c r="J5" s="1"/>
      <c r="K5" s="41">
        <f>T2</f>
        <v>0</v>
      </c>
      <c r="L5" s="9">
        <f>M5/1.2</f>
        <v>4.991666666666667</v>
      </c>
      <c r="M5" s="10">
        <v>5.99</v>
      </c>
      <c r="N5" s="10">
        <f>M5/1.25</f>
        <v>4.792</v>
      </c>
      <c r="O5" s="32"/>
      <c r="P5" s="33"/>
      <c r="Q5" s="12">
        <f t="shared" si="0"/>
        <v>0</v>
      </c>
      <c r="R5" s="37"/>
      <c r="S5" s="33"/>
      <c r="T5" s="21">
        <f t="shared" si="1"/>
        <v>0</v>
      </c>
    </row>
    <row r="6" spans="1:20" ht="15">
      <c r="A6" s="59" t="s">
        <v>32</v>
      </c>
      <c r="B6" s="60"/>
      <c r="C6" s="60"/>
      <c r="D6" s="47"/>
      <c r="E6" s="47"/>
      <c r="F6" s="47"/>
      <c r="G6" s="47"/>
      <c r="H6" s="74"/>
      <c r="I6" s="22" t="s">
        <v>17</v>
      </c>
      <c r="J6" s="1"/>
      <c r="K6" s="41"/>
      <c r="L6" s="9"/>
      <c r="M6" s="10"/>
      <c r="N6" s="10"/>
      <c r="O6" s="34"/>
      <c r="P6" s="33"/>
      <c r="Q6" s="12">
        <f t="shared" si="0"/>
        <v>0</v>
      </c>
      <c r="R6" s="37"/>
      <c r="S6" s="33"/>
      <c r="T6" s="21">
        <f t="shared" si="1"/>
        <v>0</v>
      </c>
    </row>
    <row r="7" spans="1:20" ht="15">
      <c r="A7" s="60"/>
      <c r="B7" s="60"/>
      <c r="C7" s="60"/>
      <c r="D7" s="47"/>
      <c r="E7" s="47"/>
      <c r="F7" s="47"/>
      <c r="G7" s="47"/>
      <c r="H7" s="74"/>
      <c r="I7" s="22" t="s">
        <v>18</v>
      </c>
      <c r="J7" s="1"/>
      <c r="L7" s="10"/>
      <c r="M7" s="10"/>
      <c r="N7" s="10"/>
      <c r="O7" s="32"/>
      <c r="P7" s="33"/>
      <c r="Q7" s="12">
        <f t="shared" si="0"/>
        <v>0</v>
      </c>
      <c r="R7" s="29"/>
      <c r="S7" s="33"/>
      <c r="T7" s="21">
        <f t="shared" si="1"/>
        <v>0</v>
      </c>
    </row>
    <row r="8" spans="1:20" ht="15">
      <c r="A8" s="60"/>
      <c r="B8" s="60"/>
      <c r="C8" s="60"/>
      <c r="D8" s="47"/>
      <c r="E8" s="47"/>
      <c r="F8" s="47"/>
      <c r="G8" s="47"/>
      <c r="H8" s="74"/>
      <c r="I8" s="22" t="s">
        <v>19</v>
      </c>
      <c r="J8" s="1"/>
      <c r="L8" s="10"/>
      <c r="M8" s="10"/>
      <c r="N8" s="10"/>
      <c r="O8" s="32"/>
      <c r="P8" s="33"/>
      <c r="Q8" s="12">
        <f t="shared" si="0"/>
        <v>0</v>
      </c>
      <c r="R8" s="29"/>
      <c r="S8" s="33"/>
      <c r="T8" s="21">
        <f t="shared" si="1"/>
        <v>0</v>
      </c>
    </row>
    <row r="9" spans="1:20" ht="15">
      <c r="A9" s="60"/>
      <c r="B9" s="60"/>
      <c r="C9" s="60"/>
      <c r="D9" s="47"/>
      <c r="E9" s="47"/>
      <c r="F9" s="47"/>
      <c r="G9" s="47"/>
      <c r="H9" s="74"/>
      <c r="I9" s="22" t="s">
        <v>20</v>
      </c>
      <c r="J9" s="1"/>
      <c r="L9" s="10"/>
      <c r="M9" s="10"/>
      <c r="N9" s="10"/>
      <c r="O9" s="32"/>
      <c r="P9" s="33"/>
      <c r="Q9" s="12">
        <f t="shared" si="0"/>
        <v>0</v>
      </c>
      <c r="R9" s="29"/>
      <c r="S9" s="33"/>
      <c r="T9" s="21">
        <f t="shared" si="1"/>
        <v>0</v>
      </c>
    </row>
    <row r="10" spans="1:20" ht="15">
      <c r="A10" s="60"/>
      <c r="B10" s="60"/>
      <c r="C10" s="60"/>
      <c r="D10" s="47"/>
      <c r="E10" s="47"/>
      <c r="F10" s="47"/>
      <c r="G10" s="47"/>
      <c r="H10" s="74"/>
      <c r="I10" s="22" t="s">
        <v>21</v>
      </c>
      <c r="J10" s="1"/>
      <c r="K10" s="41">
        <f>Q2</f>
        <v>0</v>
      </c>
      <c r="L10" s="9">
        <f>M10/1.2</f>
        <v>4.158333333333334</v>
      </c>
      <c r="M10" s="10">
        <v>4.99</v>
      </c>
      <c r="N10" s="10">
        <f>M10/1.25</f>
        <v>3.992</v>
      </c>
      <c r="O10" s="32"/>
      <c r="P10" s="33"/>
      <c r="Q10" s="12">
        <f t="shared" si="0"/>
        <v>0</v>
      </c>
      <c r="R10" s="29"/>
      <c r="S10" s="33"/>
      <c r="T10" s="21">
        <f t="shared" si="1"/>
        <v>0</v>
      </c>
    </row>
    <row r="11" spans="1:20" ht="15.75" customHeight="1">
      <c r="A11" s="60"/>
      <c r="B11" s="60"/>
      <c r="C11" s="60"/>
      <c r="D11" s="47"/>
      <c r="E11" s="47"/>
      <c r="F11" s="47"/>
      <c r="G11" s="47"/>
      <c r="H11" s="74"/>
      <c r="I11" s="22" t="s">
        <v>22</v>
      </c>
      <c r="K11" s="41"/>
      <c r="L11" s="8"/>
      <c r="M11" s="4"/>
      <c r="N11" s="4"/>
      <c r="O11" s="34"/>
      <c r="P11" s="33"/>
      <c r="Q11" s="12">
        <f t="shared" si="0"/>
        <v>0</v>
      </c>
      <c r="R11" s="31"/>
      <c r="S11" s="33"/>
      <c r="T11" s="21">
        <f t="shared" si="1"/>
        <v>0</v>
      </c>
    </row>
    <row r="12" spans="1:20" ht="15">
      <c r="A12" s="60"/>
      <c r="B12" s="60"/>
      <c r="C12" s="60"/>
      <c r="D12" s="47"/>
      <c r="E12" s="47"/>
      <c r="F12" s="47"/>
      <c r="G12" s="47"/>
      <c r="H12" s="74"/>
      <c r="I12" s="22" t="s">
        <v>23</v>
      </c>
      <c r="L12" s="4"/>
      <c r="M12" s="6"/>
      <c r="N12" s="4"/>
      <c r="O12" s="32"/>
      <c r="P12" s="33"/>
      <c r="Q12" s="12">
        <f t="shared" si="0"/>
        <v>0</v>
      </c>
      <c r="R12" s="29"/>
      <c r="S12" s="33"/>
      <c r="T12" s="21">
        <f t="shared" si="1"/>
        <v>0</v>
      </c>
    </row>
    <row r="13" spans="1:20" ht="15" customHeight="1">
      <c r="A13" s="60"/>
      <c r="B13" s="60"/>
      <c r="C13" s="60"/>
      <c r="D13" s="47"/>
      <c r="E13" s="47"/>
      <c r="F13" s="47"/>
      <c r="G13" s="47"/>
      <c r="H13" s="74"/>
      <c r="I13" s="22" t="s">
        <v>24</v>
      </c>
      <c r="M13" s="38"/>
      <c r="O13" s="32"/>
      <c r="P13" s="33"/>
      <c r="Q13" s="12">
        <f t="shared" si="0"/>
        <v>0</v>
      </c>
      <c r="R13" s="29"/>
      <c r="S13" s="33"/>
      <c r="T13" s="21">
        <f t="shared" si="1"/>
        <v>0</v>
      </c>
    </row>
    <row r="14" spans="1:20" ht="15" customHeight="1">
      <c r="A14" s="60"/>
      <c r="B14" s="60"/>
      <c r="C14" s="60"/>
      <c r="D14" s="47"/>
      <c r="E14" s="47"/>
      <c r="F14" s="47"/>
      <c r="G14" s="47"/>
      <c r="H14" s="74"/>
      <c r="I14" s="22" t="s">
        <v>25</v>
      </c>
      <c r="M14" s="38"/>
      <c r="O14" s="32"/>
      <c r="P14" s="33"/>
      <c r="Q14" s="12">
        <f t="shared" si="0"/>
        <v>0</v>
      </c>
      <c r="R14" s="29"/>
      <c r="S14" s="33"/>
      <c r="T14" s="21">
        <f t="shared" si="1"/>
        <v>0</v>
      </c>
    </row>
    <row r="15" spans="1:20" ht="15">
      <c r="A15" s="60"/>
      <c r="B15" s="60"/>
      <c r="C15" s="60"/>
      <c r="D15" s="47"/>
      <c r="E15" s="47"/>
      <c r="F15" s="47"/>
      <c r="G15" s="47"/>
      <c r="H15" s="74"/>
      <c r="I15" s="22" t="s">
        <v>26</v>
      </c>
      <c r="J15" s="2"/>
      <c r="L15" s="7"/>
      <c r="M15" s="38"/>
      <c r="O15" s="32"/>
      <c r="P15" s="33"/>
      <c r="Q15" s="12">
        <f t="shared" si="0"/>
        <v>0</v>
      </c>
      <c r="R15" s="29"/>
      <c r="S15" s="33"/>
      <c r="T15" s="21">
        <f t="shared" si="1"/>
        <v>0</v>
      </c>
    </row>
    <row r="16" spans="1:20" ht="15">
      <c r="A16" s="60"/>
      <c r="B16" s="60"/>
      <c r="C16" s="60"/>
      <c r="D16" s="47"/>
      <c r="E16" s="47"/>
      <c r="F16" s="47"/>
      <c r="G16" s="47"/>
      <c r="H16" s="74"/>
      <c r="I16" s="22" t="s">
        <v>27</v>
      </c>
      <c r="J16" s="2"/>
      <c r="M16" s="38"/>
      <c r="O16" s="32"/>
      <c r="P16" s="33"/>
      <c r="Q16" s="12">
        <f t="shared" si="0"/>
        <v>0</v>
      </c>
      <c r="R16" s="29"/>
      <c r="S16" s="33"/>
      <c r="T16" s="21">
        <f t="shared" si="1"/>
        <v>0</v>
      </c>
    </row>
    <row r="17" spans="1:20" ht="15">
      <c r="A17" s="60"/>
      <c r="B17" s="60"/>
      <c r="C17" s="60"/>
      <c r="D17" s="47"/>
      <c r="E17" s="47"/>
      <c r="F17" s="47"/>
      <c r="G17" s="47"/>
      <c r="H17" s="74"/>
      <c r="I17" s="22" t="s">
        <v>28</v>
      </c>
      <c r="M17" s="39"/>
      <c r="O17" s="32"/>
      <c r="P17" s="33"/>
      <c r="Q17" s="12">
        <f t="shared" si="0"/>
        <v>0</v>
      </c>
      <c r="R17" s="29"/>
      <c r="S17" s="33"/>
      <c r="T17" s="21">
        <f t="shared" si="1"/>
        <v>0</v>
      </c>
    </row>
    <row r="18" spans="1:20" ht="15.75" thickBot="1">
      <c r="A18" s="60"/>
      <c r="B18" s="60"/>
      <c r="C18" s="60"/>
      <c r="D18" s="75"/>
      <c r="E18" s="75"/>
      <c r="F18" s="75"/>
      <c r="G18" s="75"/>
      <c r="H18" s="76"/>
      <c r="I18" s="22" t="s">
        <v>29</v>
      </c>
      <c r="O18" s="35"/>
      <c r="P18" s="36"/>
      <c r="Q18" s="23">
        <f t="shared" si="0"/>
        <v>0</v>
      </c>
      <c r="R18" s="30"/>
      <c r="S18" s="36"/>
      <c r="T18" s="24">
        <f t="shared" si="1"/>
        <v>0</v>
      </c>
    </row>
    <row r="19" spans="1:20" ht="15">
      <c r="A19" s="60"/>
      <c r="B19" s="60"/>
      <c r="C19" s="60"/>
      <c r="D19" s="61" t="s">
        <v>0</v>
      </c>
      <c r="E19" s="61" t="s">
        <v>1</v>
      </c>
      <c r="F19" s="61" t="s">
        <v>2</v>
      </c>
      <c r="G19" s="61"/>
      <c r="H19" s="48" t="s">
        <v>7</v>
      </c>
      <c r="I19" s="48" t="s">
        <v>3</v>
      </c>
      <c r="O19" s="63" t="s">
        <v>33</v>
      </c>
      <c r="P19" s="64"/>
      <c r="Q19" s="64"/>
      <c r="R19" s="64"/>
      <c r="S19" s="64"/>
      <c r="T19" s="65"/>
    </row>
    <row r="20" spans="1:20" ht="15">
      <c r="A20" s="60"/>
      <c r="B20" s="60"/>
      <c r="C20" s="60"/>
      <c r="D20" s="61"/>
      <c r="E20" s="61"/>
      <c r="F20" s="61"/>
      <c r="G20" s="61"/>
      <c r="H20" s="49"/>
      <c r="I20" s="49"/>
      <c r="O20" s="66"/>
      <c r="P20" s="67"/>
      <c r="Q20" s="67"/>
      <c r="R20" s="67"/>
      <c r="S20" s="67"/>
      <c r="T20" s="68"/>
    </row>
    <row r="21" spans="1:20" ht="15">
      <c r="A21" s="47"/>
      <c r="B21" s="45" t="s">
        <v>4</v>
      </c>
      <c r="C21" s="45"/>
      <c r="D21" s="14">
        <f>(K5*M5)+(K10*M10)</f>
        <v>0</v>
      </c>
      <c r="E21" s="15">
        <v>1</v>
      </c>
      <c r="F21" s="46">
        <f>E21*D21</f>
        <v>0</v>
      </c>
      <c r="G21" s="46"/>
      <c r="H21" s="16">
        <f>F21/2</f>
        <v>0</v>
      </c>
      <c r="I21" s="16">
        <f>F21-H21</f>
        <v>0</v>
      </c>
      <c r="O21" s="66"/>
      <c r="P21" s="67"/>
      <c r="Q21" s="67"/>
      <c r="R21" s="67"/>
      <c r="S21" s="67"/>
      <c r="T21" s="68"/>
    </row>
    <row r="22" spans="1:20" ht="15.75" thickBot="1">
      <c r="A22" s="47"/>
      <c r="B22" s="42" t="s">
        <v>10</v>
      </c>
      <c r="C22" s="42"/>
      <c r="D22" s="25">
        <f>(K5*N5)+(K10*N10)</f>
        <v>0</v>
      </c>
      <c r="E22" s="26">
        <v>2</v>
      </c>
      <c r="F22" s="40">
        <f>D22*E22</f>
        <v>0</v>
      </c>
      <c r="G22" s="40"/>
      <c r="H22" s="27">
        <f>F22*75%</f>
        <v>0</v>
      </c>
      <c r="I22" s="27">
        <f>F22-H22</f>
        <v>0</v>
      </c>
      <c r="J22" s="5"/>
      <c r="K22" s="3"/>
      <c r="L22" s="11"/>
      <c r="O22" s="69"/>
      <c r="P22" s="70"/>
      <c r="Q22" s="70"/>
      <c r="R22" s="70"/>
      <c r="S22" s="70"/>
      <c r="T22" s="71"/>
    </row>
    <row r="23" spans="1:21" ht="15">
      <c r="A23" s="47"/>
      <c r="B23" s="50" t="s">
        <v>31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2"/>
      <c r="U23" s="1"/>
    </row>
    <row r="24" spans="2:21" ht="15"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5"/>
      <c r="U24" s="1"/>
    </row>
    <row r="25" spans="2:21" ht="15.75" thickBot="1">
      <c r="B25" s="56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8"/>
      <c r="U25" s="1"/>
    </row>
    <row r="26" spans="10:21" ht="15">
      <c r="J26" s="1"/>
      <c r="K26" s="1"/>
      <c r="L26" s="1"/>
      <c r="M26" s="1"/>
      <c r="N26" s="1"/>
      <c r="O26" s="13"/>
      <c r="P26" s="13"/>
      <c r="Q26" s="13"/>
      <c r="R26" s="13"/>
      <c r="S26" s="13"/>
      <c r="T26" s="13"/>
      <c r="U26" s="1"/>
    </row>
    <row r="27" spans="10:21" ht="15">
      <c r="J27" s="1"/>
      <c r="K27" s="1"/>
      <c r="L27" s="1"/>
      <c r="M27" s="1"/>
      <c r="N27" s="1"/>
      <c r="O27" s="13"/>
      <c r="P27" s="13"/>
      <c r="Q27" s="13"/>
      <c r="R27" s="13"/>
      <c r="S27" s="13"/>
      <c r="T27" s="13"/>
      <c r="U27" s="1"/>
    </row>
    <row r="28" spans="10:21" ht="15">
      <c r="J28" s="1"/>
      <c r="K28" s="1"/>
      <c r="L28" s="1"/>
      <c r="M28" s="1"/>
      <c r="N28" s="1"/>
      <c r="O28" s="13"/>
      <c r="P28" s="13"/>
      <c r="Q28" s="13"/>
      <c r="R28" s="13"/>
      <c r="S28" s="13"/>
      <c r="T28" s="13"/>
      <c r="U28" s="1"/>
    </row>
    <row r="29" spans="10:21" ht="15">
      <c r="J29" s="1"/>
      <c r="K29" s="1"/>
      <c r="L29" s="1"/>
      <c r="M29" s="1"/>
      <c r="N29" s="1"/>
      <c r="O29" s="13"/>
      <c r="P29" s="13"/>
      <c r="Q29" s="13"/>
      <c r="R29" s="13"/>
      <c r="S29" s="13"/>
      <c r="T29" s="13"/>
      <c r="U29" s="1"/>
    </row>
    <row r="30" spans="10:21" ht="15">
      <c r="J30" s="1"/>
      <c r="K30" s="1"/>
      <c r="L30" s="1"/>
      <c r="M30" s="1"/>
      <c r="N30" s="1"/>
      <c r="O30" s="13"/>
      <c r="P30" s="13"/>
      <c r="Q30" s="13"/>
      <c r="R30" s="13"/>
      <c r="S30" s="13"/>
      <c r="T30" s="13"/>
      <c r="U30" s="1"/>
    </row>
    <row r="31" spans="10:21" ht="15">
      <c r="J31" s="1"/>
      <c r="K31" s="1"/>
      <c r="L31" s="1"/>
      <c r="M31" s="1"/>
      <c r="N31" s="1"/>
      <c r="O31" s="13"/>
      <c r="P31" s="13"/>
      <c r="Q31" s="13"/>
      <c r="R31" s="13"/>
      <c r="S31" s="13"/>
      <c r="T31" s="13"/>
      <c r="U31" s="1"/>
    </row>
    <row r="32" spans="10:21" ht="15"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</sheetData>
  <sheetProtection selectLockedCells="1" selectUnlockedCells="1"/>
  <mergeCells count="21">
    <mergeCell ref="K5:K6"/>
    <mergeCell ref="A6:C20"/>
    <mergeCell ref="D19:D20"/>
    <mergeCell ref="D1:H2"/>
    <mergeCell ref="O19:T22"/>
    <mergeCell ref="F19:G20"/>
    <mergeCell ref="H19:H20"/>
    <mergeCell ref="E19:E20"/>
    <mergeCell ref="D3:H18"/>
    <mergeCell ref="R2:S2"/>
    <mergeCell ref="O2:P2"/>
    <mergeCell ref="F22:G22"/>
    <mergeCell ref="K10:K11"/>
    <mergeCell ref="B22:C22"/>
    <mergeCell ref="I1:I2"/>
    <mergeCell ref="B21:C21"/>
    <mergeCell ref="F21:G21"/>
    <mergeCell ref="A1:C5"/>
    <mergeCell ref="A21:A23"/>
    <mergeCell ref="I19:I20"/>
    <mergeCell ref="B23:T25"/>
  </mergeCells>
  <hyperlinks>
    <hyperlink ref="B23" r:id="rId1" display="contact@tiana-design.com"/>
  </hyperlinks>
  <printOptions/>
  <pageMargins left="0.7" right="0.7" top="0.75" bottom="0.75" header="0.3" footer="0.3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2018-02-19T16:23:50Z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